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2015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113" i="1"/>
  <c r="C112"/>
  <c r="C111"/>
  <c r="C110"/>
  <c r="C109"/>
  <c r="I107"/>
  <c r="H107"/>
  <c r="G107"/>
  <c r="F107"/>
  <c r="E107"/>
  <c r="D107"/>
  <c r="C107"/>
  <c r="I106"/>
  <c r="H106"/>
  <c r="G106"/>
  <c r="F106"/>
  <c r="E106"/>
  <c r="D106"/>
  <c r="C106"/>
  <c r="C104"/>
  <c r="C102"/>
  <c r="C101" s="1"/>
  <c r="I101"/>
  <c r="H101"/>
  <c r="G101"/>
  <c r="F101"/>
  <c r="E101"/>
  <c r="D101"/>
  <c r="C99"/>
  <c r="C98" s="1"/>
  <c r="I98"/>
  <c r="H98"/>
  <c r="G98"/>
  <c r="F98"/>
  <c r="E98"/>
  <c r="D98"/>
  <c r="I95"/>
  <c r="H95"/>
  <c r="G95"/>
  <c r="F95"/>
  <c r="E95"/>
  <c r="D95"/>
  <c r="C95"/>
  <c r="I88"/>
  <c r="H88"/>
  <c r="G88"/>
  <c r="F88"/>
  <c r="E88"/>
  <c r="D88"/>
  <c r="C88"/>
  <c r="I85"/>
  <c r="H85"/>
  <c r="G85"/>
  <c r="F85"/>
  <c r="E85"/>
  <c r="D85"/>
  <c r="C85"/>
  <c r="I84"/>
  <c r="H84"/>
  <c r="G84"/>
  <c r="F84"/>
  <c r="E84"/>
  <c r="D84"/>
  <c r="C83"/>
  <c r="I81"/>
  <c r="H81"/>
  <c r="G81"/>
  <c r="F81"/>
  <c r="E81"/>
  <c r="D81"/>
  <c r="C81" s="1"/>
  <c r="C80"/>
  <c r="C79"/>
  <c r="C78"/>
  <c r="I76"/>
  <c r="H76"/>
  <c r="G76"/>
  <c r="F76"/>
  <c r="E76"/>
  <c r="D76"/>
  <c r="C76"/>
  <c r="C75"/>
  <c r="I74"/>
  <c r="H74"/>
  <c r="G74"/>
  <c r="F74"/>
  <c r="E74"/>
  <c r="D74"/>
  <c r="C74"/>
  <c r="I66"/>
  <c r="H66"/>
  <c r="G66"/>
  <c r="F66"/>
  <c r="E66"/>
  <c r="D66"/>
  <c r="C66"/>
  <c r="I54"/>
  <c r="H54"/>
  <c r="G54"/>
  <c r="F54"/>
  <c r="E54"/>
  <c r="D54"/>
  <c r="C54"/>
  <c r="I47"/>
  <c r="H47"/>
  <c r="G47"/>
  <c r="F47"/>
  <c r="E47"/>
  <c r="D47"/>
  <c r="C47"/>
  <c r="I42"/>
  <c r="H42"/>
  <c r="G42"/>
  <c r="F42"/>
  <c r="E42"/>
  <c r="D42"/>
  <c r="C42"/>
  <c r="I41"/>
  <c r="H41"/>
  <c r="G41"/>
  <c r="F41"/>
  <c r="E41"/>
  <c r="D41"/>
  <c r="C41"/>
  <c r="C40"/>
  <c r="C39"/>
  <c r="G38"/>
  <c r="D38"/>
  <c r="C38" s="1"/>
  <c r="C36"/>
  <c r="C35"/>
  <c r="C34" s="1"/>
  <c r="I33"/>
  <c r="I114" s="1"/>
  <c r="H33"/>
  <c r="H114" s="1"/>
  <c r="G33"/>
  <c r="G114" s="1"/>
  <c r="F33"/>
  <c r="F114" s="1"/>
  <c r="E33"/>
  <c r="E114" s="1"/>
  <c r="D33"/>
  <c r="D114" s="1"/>
  <c r="C33"/>
  <c r="C21"/>
  <c r="C18"/>
  <c r="C14"/>
  <c r="C6"/>
  <c r="C26" s="1"/>
  <c r="C84" l="1"/>
  <c r="C114" s="1"/>
</calcChain>
</file>

<file path=xl/sharedStrings.xml><?xml version="1.0" encoding="utf-8"?>
<sst xmlns="http://schemas.openxmlformats.org/spreadsheetml/2006/main" count="139" uniqueCount="107">
  <si>
    <t xml:space="preserve">Korisnik proračuna: Javna ustanova Park prirode Papuk </t>
  </si>
  <si>
    <t>Trg gospe Voćinske bb, Voćin</t>
  </si>
  <si>
    <t xml:space="preserve">Prihodi i primici </t>
  </si>
  <si>
    <t xml:space="preserve"> Plan 2015.</t>
  </si>
  <si>
    <t>Državni proračun (ukupno)</t>
  </si>
  <si>
    <t>- tekuća sredstva iz Proračuna</t>
  </si>
  <si>
    <t>- plaće djelatnika</t>
  </si>
  <si>
    <t>- naknade i potpore</t>
  </si>
  <si>
    <t>- prijevoz</t>
  </si>
  <si>
    <t>- kapitalna sredstva iz Proračuna</t>
  </si>
  <si>
    <t xml:space="preserve"> </t>
  </si>
  <si>
    <t xml:space="preserve">Financijski prihodi </t>
  </si>
  <si>
    <t>Prihodi s osnove osiguranja</t>
  </si>
  <si>
    <t>Vlastiti prihodi iz osnovne djelatnosti</t>
  </si>
  <si>
    <t xml:space="preserve"> - prihodi od  prodaje robe - suvenira</t>
  </si>
  <si>
    <t>- prihodi od pruženh usluga i koncesijskih odobrenja</t>
  </si>
  <si>
    <t>Prihodi za posebne namjene</t>
  </si>
  <si>
    <t xml:space="preserve">Pomoći </t>
  </si>
  <si>
    <t>-tekuće pomoći</t>
  </si>
  <si>
    <t>-kapitalne pomoći</t>
  </si>
  <si>
    <t>Donacije</t>
  </si>
  <si>
    <t>- tekuće donacije</t>
  </si>
  <si>
    <t>kapitalne donacije</t>
  </si>
  <si>
    <t>Prihodi od prodaje proizvedene dugotrajne imovine</t>
  </si>
  <si>
    <t>Zajmovi</t>
  </si>
  <si>
    <t>Ukupno</t>
  </si>
  <si>
    <t>u kunama</t>
  </si>
  <si>
    <t>Račun rashoda/izdatka</t>
  </si>
  <si>
    <t>Naziv računa</t>
  </si>
  <si>
    <t>Državni proračun</t>
  </si>
  <si>
    <t>Vlastiti prihodi</t>
  </si>
  <si>
    <t>Prihodi za posebne namjene i fin.prihodi</t>
  </si>
  <si>
    <t>Pomoći</t>
  </si>
  <si>
    <t>Prih.od prod.dug.imov. I s osn.osiguranja</t>
  </si>
  <si>
    <t>Rashodi za zaposlene</t>
  </si>
  <si>
    <t>Plaće za zaposlene</t>
  </si>
  <si>
    <t>Ostali rashodi za zaposlene</t>
  </si>
  <si>
    <t>Doprinosi na plaće</t>
  </si>
  <si>
    <t>Doprinosi za zdravstveno osig.</t>
  </si>
  <si>
    <t>Doprinosi za zapošljavanje</t>
  </si>
  <si>
    <t>Materijalni rashodi</t>
  </si>
  <si>
    <t>Naknade troškova zaposlenima</t>
  </si>
  <si>
    <t>Službena putovanja</t>
  </si>
  <si>
    <t>Naknada za prijevoz</t>
  </si>
  <si>
    <t>Stručno usavršavanje zaposl.</t>
  </si>
  <si>
    <t>Ostale naknade troškova zaposlenima</t>
  </si>
  <si>
    <t>Rashodi za materijal i energiju</t>
  </si>
  <si>
    <t>Uredski materijal</t>
  </si>
  <si>
    <t>Materijal i sirovine</t>
  </si>
  <si>
    <t>Energija</t>
  </si>
  <si>
    <t>Materijal i dij.za tekuće održ.</t>
  </si>
  <si>
    <t>Sitni inventar i auto gume</t>
  </si>
  <si>
    <t xml:space="preserve">Službena radna i zaštitna odjeća i obuća </t>
  </si>
  <si>
    <t>Rashodi za usluge</t>
  </si>
  <si>
    <t>Usluge telefona,pošte i prijevoza</t>
  </si>
  <si>
    <t>Usluge tekućeg i invest.održ.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</si>
  <si>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</si>
  <si>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</si>
  <si>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</si>
  <si>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</si>
  <si>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</si>
  <si>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</si>
  <si>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</si>
  <si>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</si>
  <si>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</si>
  <si>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preds.i izvršnih tijela,povjerenstava</t>
  </si>
  <si>
    <t>Premije osiguranja</t>
  </si>
  <si>
    <t>Reprezentacija</t>
  </si>
  <si>
    <t>Članarine</t>
  </si>
  <si>
    <t>Pristojbe i naknade</t>
  </si>
  <si>
    <t>Ostali nespomenuti rashodi posl.</t>
  </si>
  <si>
    <t>Financijski rashodi</t>
  </si>
  <si>
    <t>Kamate za primljene zajmove</t>
  </si>
  <si>
    <t>Ostali financijski rashodi</t>
  </si>
  <si>
    <t>Bankarske usluge i usluge pl.prom.</t>
  </si>
  <si>
    <t>Negativne tečajne razlike</t>
  </si>
  <si>
    <t>Zatezne kamate</t>
  </si>
  <si>
    <t>Ostali nespomenuti fin.rashodi</t>
  </si>
  <si>
    <t>Rashodi za nabavu neproizvedene imovine</t>
  </si>
  <si>
    <t>Materijalna imovina-prirodna bogatstva</t>
  </si>
  <si>
    <t xml:space="preserve">Nematerijalna imovina </t>
  </si>
  <si>
    <t>Rashodi za nabavu dugotr.imov.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</si>
  <si>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</si>
  <si>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</si>
  <si>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</si>
  <si>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</si>
  <si>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</si>
  <si>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</si>
  <si>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Instrumenti uređali i strojevi</t>
  </si>
  <si>
    <t>Sportska i glazbena oprema</t>
  </si>
  <si>
    <t>Uređaji strojevi i oprema za ostale namjene</t>
  </si>
  <si>
    <t>Prijevozna sredstva</t>
  </si>
  <si>
    <t>Prijevozna sredstva u cestovnom prometu</t>
  </si>
  <si>
    <t>Prijevozna sredstva u pom.i rječnom prijevozu</t>
  </si>
  <si>
    <t>Knjige,umjetnička djela</t>
  </si>
  <si>
    <t>Umjetnička djela</t>
  </si>
  <si>
    <t xml:space="preserve">Nematerijalna proizvedena imovina </t>
  </si>
  <si>
    <t>Ulaganja u računalne programe</t>
  </si>
  <si>
    <t>Umjetnička, literarna i znanstvena djela</t>
  </si>
  <si>
    <t>Rashodi za nabavu plemenitih metala i ost.poh.vrij.</t>
  </si>
  <si>
    <t>Pohranjene knjige, umjetnička djela i sl.vrij.</t>
  </si>
  <si>
    <t>Rashodi za dodatna ulaganja na nefinancijskoj imovini</t>
  </si>
  <si>
    <t>Dodatna ulaganja u građevinske objekte</t>
  </si>
  <si>
    <t>Dodatna ulaganja na građ.objektima</t>
  </si>
  <si>
    <t>Dodatna ulaganja na postrojenjima i opremi</t>
  </si>
  <si>
    <t>Dodatna ulaganja na prijevoznim sredstvima</t>
  </si>
  <si>
    <t xml:space="preserve">UKUPNO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</si>
</sst>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1" fillId="0" borderId="0" xfId="0" quotePrefix="1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3" fontId="2" fillId="0" borderId="0" xfId="0" quotePrefix="1" applyNumberFormat="1" applyFont="1" applyAlignment="1">
      <alignment horizontal="left"/>
    </xf>
    <xf numFmtId="3" fontId="3" fillId="0" borderId="0" xfId="0" applyNumberFormat="1" applyFont="1" applyBorder="1" applyAlignment="1"/>
    <xf numFmtId="0" fontId="0" fillId="0" borderId="0" xfId="0" applyAlignment="1"/>
    <xf numFmtId="3" fontId="1" fillId="0" borderId="3" xfId="0" quotePrefix="1" applyNumberFormat="1" applyFont="1" applyBorder="1" applyAlignment="1">
      <alignment horizontal="center"/>
    </xf>
    <xf numFmtId="3" fontId="1" fillId="2" borderId="3" xfId="0" applyNumberFormat="1" applyFont="1" applyFill="1" applyBorder="1"/>
    <xf numFmtId="3" fontId="2" fillId="0" borderId="3" xfId="0" applyNumberFormat="1" applyFont="1" applyBorder="1"/>
    <xf numFmtId="3" fontId="2" fillId="0" borderId="3" xfId="0" applyNumberFormat="1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3" fontId="5" fillId="2" borderId="3" xfId="0" applyNumberFormat="1" applyFont="1" applyFill="1" applyBorder="1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3" fontId="2" fillId="2" borderId="3" xfId="0" applyNumberFormat="1" applyFont="1" applyFill="1" applyBorder="1"/>
    <xf numFmtId="0" fontId="0" fillId="0" borderId="0" xfId="0" applyFill="1" applyAlignment="1"/>
    <xf numFmtId="3" fontId="3" fillId="0" borderId="0" xfId="0" applyNumberFormat="1" applyFont="1" applyFill="1"/>
    <xf numFmtId="3" fontId="1" fillId="0" borderId="1" xfId="0" quotePrefix="1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3" fontId="1" fillId="0" borderId="3" xfId="0" applyNumberFormat="1" applyFont="1" applyFill="1" applyBorder="1"/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5" fillId="3" borderId="3" xfId="0" applyNumberFormat="1" applyFont="1" applyFill="1" applyBorder="1"/>
    <xf numFmtId="3" fontId="1" fillId="4" borderId="3" xfId="0" applyNumberFormat="1" applyFont="1" applyFill="1" applyBorder="1"/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/>
    <xf numFmtId="3" fontId="8" fillId="0" borderId="0" xfId="0" quotePrefix="1" applyNumberFormat="1" applyFont="1" applyAlignment="1">
      <alignment horizontal="left"/>
    </xf>
    <xf numFmtId="3" fontId="7" fillId="0" borderId="0" xfId="0" quotePrefix="1" applyNumberFormat="1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1" fillId="0" borderId="6" xfId="0" quotePrefix="1" applyNumberFormat="1" applyFont="1" applyBorder="1" applyAlignment="1">
      <alignment horizontal="center" vertical="justify"/>
    </xf>
    <xf numFmtId="0" fontId="1" fillId="0" borderId="6" xfId="0" applyNumberFormat="1" applyFont="1" applyBorder="1" applyAlignment="1">
      <alignment horizontal="center" vertical="top"/>
    </xf>
    <xf numFmtId="3" fontId="1" fillId="0" borderId="6" xfId="0" quotePrefix="1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3" fontId="1" fillId="0" borderId="6" xfId="0" quotePrefix="1" applyNumberFormat="1" applyFont="1" applyBorder="1" applyAlignment="1">
      <alignment horizontal="justify" vertical="top" wrapText="1"/>
    </xf>
    <xf numFmtId="0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1" fillId="0" borderId="3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center"/>
    </xf>
    <xf numFmtId="0" fontId="2" fillId="0" borderId="3" xfId="0" applyNumberFormat="1" applyFont="1" applyBorder="1"/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5" fillId="0" borderId="3" xfId="0" applyNumberFormat="1" applyFont="1" applyBorder="1"/>
    <xf numFmtId="3" fontId="5" fillId="0" borderId="3" xfId="0" applyNumberFormat="1" applyFont="1" applyFill="1" applyBorder="1"/>
    <xf numFmtId="0" fontId="2" fillId="0" borderId="3" xfId="0" applyNumberFormat="1" applyFont="1" applyBorder="1" applyAlignment="1">
      <alignment horizontal="left"/>
    </xf>
    <xf numFmtId="3" fontId="2" fillId="0" borderId="0" xfId="0" applyNumberFormat="1" applyFont="1" applyFill="1"/>
    <xf numFmtId="0" fontId="5" fillId="0" borderId="3" xfId="0" applyNumberFormat="1" applyFont="1" applyBorder="1" applyAlignment="1">
      <alignment horizontal="left"/>
    </xf>
    <xf numFmtId="3" fontId="6" fillId="0" borderId="3" xfId="0" applyNumberFormat="1" applyFont="1" applyBorder="1"/>
    <xf numFmtId="3" fontId="6" fillId="0" borderId="3" xfId="0" applyNumberFormat="1" applyFont="1" applyFill="1" applyBorder="1"/>
    <xf numFmtId="0" fontId="1" fillId="0" borderId="3" xfId="0" applyNumberFormat="1" applyFont="1" applyBorder="1"/>
    <xf numFmtId="0" fontId="1" fillId="0" borderId="3" xfId="0" quotePrefix="1" applyNumberFormat="1" applyFont="1" applyBorder="1" applyAlignment="1">
      <alignment horizontal="left" vertical="justify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3" fontId="6" fillId="0" borderId="1" xfId="0" quotePrefix="1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3" fontId="2" fillId="0" borderId="0" xfId="0" applyNumberFormat="1" applyFont="1" applyAlignment="1">
      <alignment horizontal="left" wrapText="1"/>
    </xf>
    <xf numFmtId="3" fontId="1" fillId="3" borderId="1" xfId="0" applyNumberFormat="1" applyFont="1" applyFill="1" applyBorder="1" applyAlignment="1">
      <alignment horizontal="left"/>
    </xf>
    <xf numFmtId="3" fontId="1" fillId="3" borderId="2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3" fontId="7" fillId="0" borderId="0" xfId="0" quotePrefix="1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7"/>
  <sheetViews>
    <sheetView tabSelected="1" topLeftCell="A87" workbookViewId="0">
      <selection activeCell="B115" sqref="B115"/>
    </sheetView>
  </sheetViews>
  <sheetFormatPr defaultRowHeight="15"/>
  <cols>
    <col min="2" max="2" width="40.85546875" customWidth="1"/>
    <col min="3" max="3" width="11" customWidth="1"/>
  </cols>
  <sheetData>
    <row r="2" spans="1:9" ht="15.75">
      <c r="A2" s="1" t="s">
        <v>0</v>
      </c>
      <c r="B2" s="2"/>
      <c r="C2" s="2"/>
      <c r="D2" s="3"/>
      <c r="E2" s="3"/>
      <c r="F2" s="3"/>
      <c r="G2" s="3"/>
      <c r="H2" s="4"/>
      <c r="I2" s="4"/>
    </row>
    <row r="3" spans="1:9" ht="15.75">
      <c r="A3" s="5"/>
      <c r="B3" s="2" t="s">
        <v>1</v>
      </c>
      <c r="C3" s="2"/>
      <c r="D3" s="6"/>
      <c r="E3" s="7"/>
      <c r="F3" s="3"/>
      <c r="G3" s="3"/>
      <c r="H3" s="4"/>
      <c r="I3" s="4"/>
    </row>
    <row r="4" spans="1:9" ht="15.75">
      <c r="A4" s="1"/>
      <c r="B4" s="2"/>
      <c r="C4" s="2"/>
      <c r="D4" s="7"/>
      <c r="E4" s="7"/>
      <c r="F4" s="3"/>
      <c r="G4" s="3"/>
      <c r="H4" s="4"/>
      <c r="I4" s="4"/>
    </row>
    <row r="5" spans="1:9" ht="15.75">
      <c r="A5" s="64" t="s">
        <v>2</v>
      </c>
      <c r="B5" s="65"/>
      <c r="C5" s="8" t="s">
        <v>3</v>
      </c>
      <c r="D5" s="7"/>
      <c r="E5" s="7"/>
      <c r="F5" s="3"/>
      <c r="G5" s="3"/>
      <c r="H5" s="4"/>
      <c r="I5" s="4"/>
    </row>
    <row r="6" spans="1:9" ht="15.75">
      <c r="A6" s="66" t="s">
        <v>4</v>
      </c>
      <c r="B6" s="67"/>
      <c r="C6" s="9">
        <f>SUM(C7:C11)</f>
        <v>1848000</v>
      </c>
      <c r="D6" s="7"/>
      <c r="E6" s="7"/>
      <c r="F6" s="3"/>
      <c r="G6" s="3"/>
      <c r="H6" s="4"/>
      <c r="I6" s="4"/>
    </row>
    <row r="7" spans="1:9" ht="15.75">
      <c r="A7" s="68" t="s">
        <v>5</v>
      </c>
      <c r="B7" s="69"/>
      <c r="C7" s="10">
        <v>472097</v>
      </c>
      <c r="D7" s="7"/>
      <c r="E7" s="7"/>
      <c r="F7" s="3"/>
      <c r="G7" s="3"/>
      <c r="H7" s="4"/>
      <c r="I7" s="4"/>
    </row>
    <row r="8" spans="1:9" ht="15.75">
      <c r="A8" s="68" t="s">
        <v>6</v>
      </c>
      <c r="B8" s="69"/>
      <c r="C8" s="10">
        <v>1265903</v>
      </c>
      <c r="D8" s="7"/>
      <c r="E8" s="7"/>
      <c r="F8" s="3"/>
      <c r="G8" s="3"/>
      <c r="H8" s="4"/>
      <c r="I8" s="4"/>
    </row>
    <row r="9" spans="1:9" ht="15.75">
      <c r="A9" s="68" t="s">
        <v>7</v>
      </c>
      <c r="B9" s="69"/>
      <c r="C9" s="11">
        <v>10000</v>
      </c>
      <c r="D9" s="7"/>
      <c r="E9" s="7"/>
      <c r="F9" s="3"/>
      <c r="G9" s="3"/>
      <c r="H9" s="4"/>
      <c r="I9" s="4"/>
    </row>
    <row r="10" spans="1:9" ht="15.75">
      <c r="A10" s="68" t="s">
        <v>8</v>
      </c>
      <c r="B10" s="69"/>
      <c r="C10" s="11">
        <v>70000</v>
      </c>
      <c r="D10" s="7"/>
      <c r="E10" s="7"/>
      <c r="F10" s="3"/>
      <c r="G10" s="3"/>
      <c r="H10" s="4"/>
      <c r="I10" s="4"/>
    </row>
    <row r="11" spans="1:9" ht="15.75">
      <c r="A11" s="68" t="s">
        <v>9</v>
      </c>
      <c r="B11" s="69"/>
      <c r="C11" s="10">
        <v>30000</v>
      </c>
      <c r="D11" s="7" t="s">
        <v>10</v>
      </c>
      <c r="E11" s="7"/>
      <c r="F11" s="3"/>
      <c r="G11" s="3"/>
      <c r="H11" s="4"/>
      <c r="I11" s="4"/>
    </row>
    <row r="12" spans="1:9" ht="15.75">
      <c r="A12" s="12" t="s">
        <v>11</v>
      </c>
      <c r="B12" s="13"/>
      <c r="C12" s="14">
        <v>2000</v>
      </c>
      <c r="D12" s="7"/>
      <c r="E12" s="7"/>
      <c r="F12" s="3"/>
      <c r="G12" s="3"/>
      <c r="H12" s="4"/>
      <c r="I12" s="4"/>
    </row>
    <row r="13" spans="1:9" ht="15.75">
      <c r="A13" s="12" t="s">
        <v>12</v>
      </c>
      <c r="B13" s="13"/>
      <c r="C13" s="14">
        <v>0</v>
      </c>
      <c r="D13" s="7"/>
      <c r="E13" s="7"/>
      <c r="F13" s="3"/>
      <c r="G13" s="3"/>
      <c r="H13" s="4"/>
      <c r="I13" s="4"/>
    </row>
    <row r="14" spans="1:9" ht="15.75">
      <c r="A14" s="66" t="s">
        <v>13</v>
      </c>
      <c r="B14" s="67"/>
      <c r="C14" s="9">
        <f>C15+C16</f>
        <v>175000</v>
      </c>
      <c r="D14" s="7"/>
      <c r="E14" s="7"/>
      <c r="F14" s="3"/>
      <c r="G14" s="3"/>
      <c r="H14" s="4"/>
      <c r="I14" s="4"/>
    </row>
    <row r="15" spans="1:9" ht="15.75">
      <c r="A15" s="70" t="s">
        <v>14</v>
      </c>
      <c r="B15" s="71"/>
      <c r="C15" s="10">
        <v>6000</v>
      </c>
      <c r="D15" s="7"/>
      <c r="E15" s="7"/>
      <c r="F15" s="4"/>
      <c r="G15" s="4"/>
      <c r="H15" s="4"/>
      <c r="I15" s="4"/>
    </row>
    <row r="16" spans="1:9" ht="15.75">
      <c r="A16" s="15" t="s">
        <v>15</v>
      </c>
      <c r="B16" s="16"/>
      <c r="C16" s="10">
        <v>169000</v>
      </c>
      <c r="D16" s="7"/>
      <c r="E16" s="7"/>
      <c r="F16" s="4"/>
      <c r="G16" s="4"/>
      <c r="H16" s="4"/>
      <c r="I16" s="4"/>
    </row>
    <row r="17" spans="1:9" ht="15.75">
      <c r="A17" s="17" t="s">
        <v>16</v>
      </c>
      <c r="B17" s="18"/>
      <c r="C17" s="19">
        <v>20984</v>
      </c>
      <c r="D17" s="20"/>
      <c r="E17" s="7"/>
      <c r="F17" s="4"/>
      <c r="G17" s="4"/>
      <c r="H17" s="4"/>
      <c r="I17" s="4"/>
    </row>
    <row r="18" spans="1:9" ht="15.75">
      <c r="A18" s="66" t="s">
        <v>17</v>
      </c>
      <c r="B18" s="67"/>
      <c r="C18" s="14">
        <f>C19+C20</f>
        <v>2517669</v>
      </c>
      <c r="D18" s="20"/>
      <c r="E18" s="20"/>
      <c r="F18" s="21"/>
      <c r="G18" s="21"/>
      <c r="H18" s="21"/>
      <c r="I18" s="21"/>
    </row>
    <row r="19" spans="1:9" ht="15.75">
      <c r="A19" s="62" t="s">
        <v>18</v>
      </c>
      <c r="B19" s="63"/>
      <c r="C19" s="10">
        <v>456784</v>
      </c>
      <c r="D19" s="7"/>
      <c r="E19" s="7"/>
      <c r="F19" s="4"/>
      <c r="G19" s="4"/>
      <c r="H19" s="4"/>
      <c r="I19" s="4"/>
    </row>
    <row r="20" spans="1:9" ht="15.75">
      <c r="A20" s="62" t="s">
        <v>19</v>
      </c>
      <c r="B20" s="63"/>
      <c r="C20" s="10">
        <v>2060885</v>
      </c>
      <c r="D20" s="7"/>
      <c r="E20" s="7"/>
      <c r="F20" s="4"/>
      <c r="G20" s="4"/>
      <c r="H20" s="4"/>
      <c r="I20" s="4"/>
    </row>
    <row r="21" spans="1:9" ht="15.75">
      <c r="A21" s="66" t="s">
        <v>20</v>
      </c>
      <c r="B21" s="67"/>
      <c r="C21" s="9">
        <f>C22+C23</f>
        <v>0</v>
      </c>
      <c r="D21" s="7"/>
      <c r="E21" s="7"/>
      <c r="F21" s="4"/>
      <c r="G21" s="4"/>
      <c r="H21" s="4"/>
      <c r="I21" s="4"/>
    </row>
    <row r="22" spans="1:9" ht="15.75">
      <c r="A22" s="22" t="s">
        <v>21</v>
      </c>
      <c r="B22" s="23"/>
      <c r="C22" s="24">
        <v>0</v>
      </c>
      <c r="D22" s="20"/>
      <c r="E22" s="20"/>
      <c r="F22" s="21"/>
      <c r="G22" s="21"/>
      <c r="H22" s="21"/>
      <c r="I22" s="21"/>
    </row>
    <row r="23" spans="1:9" ht="15.75">
      <c r="A23" s="22" t="s">
        <v>22</v>
      </c>
      <c r="B23" s="23"/>
      <c r="C23" s="24">
        <v>0</v>
      </c>
      <c r="D23" s="7"/>
      <c r="E23" s="7"/>
      <c r="F23" s="4"/>
      <c r="G23" s="4"/>
      <c r="H23" s="4"/>
      <c r="I23" s="4"/>
    </row>
    <row r="24" spans="1:9" ht="15.75">
      <c r="A24" s="25" t="s">
        <v>23</v>
      </c>
      <c r="B24" s="26"/>
      <c r="C24" s="9">
        <v>0</v>
      </c>
      <c r="D24" s="7"/>
      <c r="E24" s="7"/>
      <c r="F24" s="4"/>
      <c r="G24" s="4"/>
      <c r="H24" s="4"/>
      <c r="I24" s="4"/>
    </row>
    <row r="25" spans="1:9" ht="15.75">
      <c r="A25" s="75" t="s">
        <v>24</v>
      </c>
      <c r="B25" s="76"/>
      <c r="C25" s="27">
        <v>0</v>
      </c>
      <c r="D25" s="7"/>
      <c r="E25" s="7"/>
      <c r="F25" s="4"/>
      <c r="G25" s="4"/>
      <c r="H25" s="4"/>
      <c r="I25" s="4"/>
    </row>
    <row r="26" spans="1:9" ht="15.75">
      <c r="A26" s="77" t="s">
        <v>25</v>
      </c>
      <c r="B26" s="78"/>
      <c r="C26" s="28">
        <f>C6+C12+C13+C14+C17+C18+C21+C24+C25</f>
        <v>4563653</v>
      </c>
      <c r="D26" s="7"/>
      <c r="E26" s="7"/>
      <c r="F26" s="4"/>
      <c r="G26" s="4"/>
      <c r="H26" s="4"/>
      <c r="I26" s="4"/>
    </row>
    <row r="27" spans="1:9" ht="15.75">
      <c r="A27" s="29"/>
      <c r="B27" s="30"/>
      <c r="C27" s="4"/>
      <c r="D27" s="7"/>
      <c r="E27" s="7"/>
      <c r="F27" s="4"/>
      <c r="G27" s="4"/>
      <c r="H27" s="4"/>
      <c r="I27" s="4"/>
    </row>
    <row r="28" spans="1:9" ht="15.75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5.75">
      <c r="A29" s="31"/>
      <c r="B29" s="32"/>
      <c r="C29" s="4"/>
      <c r="D29" s="4"/>
      <c r="E29" s="4"/>
      <c r="F29" s="4"/>
      <c r="G29" s="4"/>
      <c r="H29" s="33" t="s">
        <v>26</v>
      </c>
      <c r="I29" s="4"/>
    </row>
    <row r="30" spans="1:9" ht="15.75">
      <c r="A30" s="80"/>
      <c r="B30" s="80"/>
      <c r="C30" s="80"/>
      <c r="D30" s="80"/>
      <c r="E30" s="34"/>
      <c r="F30" s="34"/>
      <c r="G30" s="34"/>
      <c r="H30" s="3"/>
      <c r="I30" s="3"/>
    </row>
    <row r="31" spans="1:9" ht="3.75" hidden="1" customHeight="1" thickBot="1">
      <c r="A31" s="35"/>
      <c r="B31" s="36"/>
      <c r="C31" s="36"/>
      <c r="D31" s="36"/>
      <c r="E31" s="81" t="s">
        <v>10</v>
      </c>
      <c r="F31" s="81"/>
      <c r="G31" s="37"/>
      <c r="H31" s="38"/>
      <c r="I31" s="38"/>
    </row>
    <row r="32" spans="1:9" ht="79.5" customHeight="1">
      <c r="A32" s="39" t="s">
        <v>27</v>
      </c>
      <c r="B32" s="40" t="s">
        <v>28</v>
      </c>
      <c r="C32" s="41" t="s">
        <v>3</v>
      </c>
      <c r="D32" s="42" t="s">
        <v>29</v>
      </c>
      <c r="E32" s="42" t="s">
        <v>30</v>
      </c>
      <c r="F32" s="43" t="s">
        <v>31</v>
      </c>
      <c r="G32" s="42" t="s">
        <v>32</v>
      </c>
      <c r="H32" s="41" t="s">
        <v>20</v>
      </c>
      <c r="I32" s="41" t="s">
        <v>33</v>
      </c>
    </row>
    <row r="33" spans="1:9">
      <c r="A33" s="44">
        <v>31</v>
      </c>
      <c r="B33" s="44" t="s">
        <v>34</v>
      </c>
      <c r="C33" s="45">
        <f>D33+G33</f>
        <v>1287910</v>
      </c>
      <c r="D33" s="24">
        <f>D34+D36+D38</f>
        <v>1275903</v>
      </c>
      <c r="E33" s="45">
        <f>SUM(E35:E40)</f>
        <v>0</v>
      </c>
      <c r="F33" s="45">
        <f>SUM(F35:F40)</f>
        <v>0</v>
      </c>
      <c r="G33" s="45">
        <f>G34+G36+G38</f>
        <v>12007</v>
      </c>
      <c r="H33" s="45">
        <f>SUM(H35:H40)</f>
        <v>0</v>
      </c>
      <c r="I33" s="45">
        <f>SUM(I35:I40)</f>
        <v>0</v>
      </c>
    </row>
    <row r="34" spans="1:9">
      <c r="A34" s="44">
        <v>311</v>
      </c>
      <c r="B34" s="46" t="s">
        <v>35</v>
      </c>
      <c r="C34" s="45">
        <f>C35</f>
        <v>1090367</v>
      </c>
      <c r="D34" s="24">
        <v>1080122</v>
      </c>
      <c r="E34" s="45"/>
      <c r="F34" s="45"/>
      <c r="G34" s="45">
        <v>10245</v>
      </c>
      <c r="H34" s="45"/>
      <c r="I34" s="45"/>
    </row>
    <row r="35" spans="1:9">
      <c r="A35" s="47">
        <v>3111</v>
      </c>
      <c r="B35" s="48" t="s">
        <v>35</v>
      </c>
      <c r="C35" s="10">
        <f>D35+G35</f>
        <v>1090367</v>
      </c>
      <c r="D35" s="11">
        <v>1080122</v>
      </c>
      <c r="E35" s="10" t="s">
        <v>10</v>
      </c>
      <c r="F35" s="10"/>
      <c r="G35" s="10">
        <v>10245</v>
      </c>
      <c r="H35" s="10"/>
      <c r="I35" s="10"/>
    </row>
    <row r="36" spans="1:9">
      <c r="A36" s="49">
        <v>312</v>
      </c>
      <c r="B36" s="50" t="s">
        <v>36</v>
      </c>
      <c r="C36" s="51">
        <f>D36</f>
        <v>10000</v>
      </c>
      <c r="D36" s="52">
        <v>10000</v>
      </c>
      <c r="E36" s="10"/>
      <c r="F36" s="10"/>
      <c r="G36" s="51">
        <v>0</v>
      </c>
      <c r="H36" s="10"/>
      <c r="I36" s="10"/>
    </row>
    <row r="37" spans="1:9">
      <c r="A37" s="47">
        <v>3121</v>
      </c>
      <c r="B37" s="53" t="s">
        <v>36</v>
      </c>
      <c r="C37" s="10">
        <v>10000</v>
      </c>
      <c r="D37" s="54">
        <v>10000</v>
      </c>
      <c r="E37" s="10" t="s">
        <v>10</v>
      </c>
      <c r="F37" s="10"/>
      <c r="G37" s="10">
        <v>0</v>
      </c>
      <c r="H37" s="10"/>
      <c r="I37" s="10"/>
    </row>
    <row r="38" spans="1:9">
      <c r="A38" s="49">
        <v>313</v>
      </c>
      <c r="B38" s="55" t="s">
        <v>37</v>
      </c>
      <c r="C38" s="51">
        <f>D38+G38</f>
        <v>187543</v>
      </c>
      <c r="D38" s="52">
        <f>D39+D40</f>
        <v>185781</v>
      </c>
      <c r="E38" s="10"/>
      <c r="F38" s="10"/>
      <c r="G38" s="51">
        <f>G39+G40</f>
        <v>1762</v>
      </c>
      <c r="H38" s="10"/>
      <c r="I38" s="10"/>
    </row>
    <row r="39" spans="1:9">
      <c r="A39" s="47">
        <v>3132</v>
      </c>
      <c r="B39" s="48" t="s">
        <v>38</v>
      </c>
      <c r="C39" s="10">
        <f>D39+G39</f>
        <v>169007</v>
      </c>
      <c r="D39" s="11">
        <v>167419</v>
      </c>
      <c r="E39" s="10" t="s">
        <v>10</v>
      </c>
      <c r="F39" s="10"/>
      <c r="G39" s="10">
        <v>1588</v>
      </c>
      <c r="H39" s="10"/>
      <c r="I39" s="10"/>
    </row>
    <row r="40" spans="1:9">
      <c r="A40" s="47">
        <v>3133</v>
      </c>
      <c r="B40" s="53" t="s">
        <v>39</v>
      </c>
      <c r="C40" s="10">
        <f>G40+D40</f>
        <v>18536</v>
      </c>
      <c r="D40" s="11">
        <v>18362</v>
      </c>
      <c r="E40" s="10" t="s">
        <v>10</v>
      </c>
      <c r="F40" s="10"/>
      <c r="G40" s="10">
        <v>174</v>
      </c>
      <c r="H40" s="10"/>
      <c r="I40" s="10"/>
    </row>
    <row r="41" spans="1:9">
      <c r="A41" s="44">
        <v>32</v>
      </c>
      <c r="B41" s="44" t="s">
        <v>40</v>
      </c>
      <c r="C41" s="45">
        <f>C42+C47+C54+C64+C66</f>
        <v>1096981</v>
      </c>
      <c r="D41" s="45">
        <f t="shared" ref="D41:I41" si="0">D42+D47+D54+D64+D66</f>
        <v>539597</v>
      </c>
      <c r="E41" s="45">
        <f t="shared" si="0"/>
        <v>135000</v>
      </c>
      <c r="F41" s="45">
        <f t="shared" si="0"/>
        <v>22484</v>
      </c>
      <c r="G41" s="45">
        <f t="shared" si="0"/>
        <v>399900</v>
      </c>
      <c r="H41" s="45">
        <f t="shared" si="0"/>
        <v>0</v>
      </c>
      <c r="I41" s="45">
        <f t="shared" si="0"/>
        <v>0</v>
      </c>
    </row>
    <row r="42" spans="1:9">
      <c r="A42" s="44">
        <v>321</v>
      </c>
      <c r="B42" s="46" t="s">
        <v>41</v>
      </c>
      <c r="C42" s="45">
        <f t="shared" ref="C42:I42" si="1">SUM(C43:C46)</f>
        <v>113900</v>
      </c>
      <c r="D42" s="45">
        <f t="shared" si="1"/>
        <v>103900</v>
      </c>
      <c r="E42" s="45">
        <f t="shared" si="1"/>
        <v>10000</v>
      </c>
      <c r="F42" s="45">
        <f t="shared" si="1"/>
        <v>0</v>
      </c>
      <c r="G42" s="45">
        <f t="shared" si="1"/>
        <v>0</v>
      </c>
      <c r="H42" s="45">
        <f t="shared" si="1"/>
        <v>0</v>
      </c>
      <c r="I42" s="45">
        <f t="shared" si="1"/>
        <v>0</v>
      </c>
    </row>
    <row r="43" spans="1:9">
      <c r="A43" s="47">
        <v>3211</v>
      </c>
      <c r="B43" s="48" t="s">
        <v>42</v>
      </c>
      <c r="C43" s="10">
        <v>40000</v>
      </c>
      <c r="D43" s="10">
        <v>30000</v>
      </c>
      <c r="E43" s="10">
        <v>10000</v>
      </c>
      <c r="F43" s="10" t="s">
        <v>10</v>
      </c>
      <c r="G43" s="10" t="s">
        <v>10</v>
      </c>
      <c r="H43" s="10"/>
      <c r="I43" s="10"/>
    </row>
    <row r="44" spans="1:9">
      <c r="A44" s="47">
        <v>3212</v>
      </c>
      <c r="B44" s="48" t="s">
        <v>43</v>
      </c>
      <c r="C44" s="10">
        <v>70000</v>
      </c>
      <c r="D44" s="10">
        <v>70000</v>
      </c>
      <c r="E44" s="10" t="s">
        <v>10</v>
      </c>
      <c r="F44" s="10"/>
      <c r="G44" s="10"/>
      <c r="H44" s="10"/>
      <c r="I44" s="10"/>
    </row>
    <row r="45" spans="1:9">
      <c r="A45" s="47">
        <v>3213</v>
      </c>
      <c r="B45" s="48" t="s">
        <v>44</v>
      </c>
      <c r="C45" s="10">
        <v>3900</v>
      </c>
      <c r="D45" s="10">
        <v>3900</v>
      </c>
      <c r="E45" s="10" t="s">
        <v>10</v>
      </c>
      <c r="F45" s="10"/>
      <c r="G45" s="10"/>
      <c r="H45" s="10"/>
      <c r="I45" s="10"/>
    </row>
    <row r="46" spans="1:9">
      <c r="A46" s="47">
        <v>3214</v>
      </c>
      <c r="B46" s="48" t="s">
        <v>45</v>
      </c>
      <c r="C46" s="10">
        <v>0</v>
      </c>
      <c r="D46" s="10">
        <v>0</v>
      </c>
      <c r="E46" s="10">
        <v>0</v>
      </c>
      <c r="F46" s="10"/>
      <c r="G46" s="10"/>
      <c r="H46" s="10"/>
      <c r="I46" s="10"/>
    </row>
    <row r="47" spans="1:9">
      <c r="A47" s="49">
        <v>322</v>
      </c>
      <c r="B47" s="50" t="s">
        <v>46</v>
      </c>
      <c r="C47" s="51">
        <f>SUM(C48:C53)</f>
        <v>167797</v>
      </c>
      <c r="D47" s="51">
        <f t="shared" ref="D47:I47" si="2">SUM(D48:D53)</f>
        <v>133797</v>
      </c>
      <c r="E47" s="51">
        <f t="shared" si="2"/>
        <v>29000</v>
      </c>
      <c r="F47" s="10">
        <f t="shared" si="2"/>
        <v>0</v>
      </c>
      <c r="G47" s="51">
        <f t="shared" si="2"/>
        <v>5000</v>
      </c>
      <c r="H47" s="10">
        <f t="shared" si="2"/>
        <v>0</v>
      </c>
      <c r="I47" s="10">
        <f t="shared" si="2"/>
        <v>0</v>
      </c>
    </row>
    <row r="48" spans="1:9">
      <c r="A48" s="47">
        <v>3221</v>
      </c>
      <c r="B48" s="48" t="s">
        <v>47</v>
      </c>
      <c r="C48" s="10">
        <v>12000</v>
      </c>
      <c r="D48" s="10">
        <v>12000</v>
      </c>
      <c r="E48" s="10" t="s">
        <v>10</v>
      </c>
      <c r="F48" s="10"/>
      <c r="G48" s="10"/>
      <c r="H48" s="10"/>
      <c r="I48" s="10"/>
    </row>
    <row r="49" spans="1:9">
      <c r="A49" s="47">
        <v>3222</v>
      </c>
      <c r="B49" s="48" t="s">
        <v>48</v>
      </c>
      <c r="C49" s="10">
        <v>4000</v>
      </c>
      <c r="D49" s="10">
        <v>0</v>
      </c>
      <c r="E49" s="10">
        <v>4000</v>
      </c>
      <c r="F49" s="10"/>
      <c r="G49" s="10"/>
      <c r="H49" s="10"/>
      <c r="I49" s="10"/>
    </row>
    <row r="50" spans="1:9">
      <c r="A50" s="47">
        <v>3223</v>
      </c>
      <c r="B50" s="48" t="s">
        <v>49</v>
      </c>
      <c r="C50" s="10">
        <v>110000</v>
      </c>
      <c r="D50" s="10">
        <v>100000</v>
      </c>
      <c r="E50" s="10">
        <v>10000</v>
      </c>
      <c r="F50" s="10"/>
      <c r="G50" s="10"/>
      <c r="H50" s="10"/>
      <c r="I50" s="10"/>
    </row>
    <row r="51" spans="1:9">
      <c r="A51" s="47">
        <v>3224</v>
      </c>
      <c r="B51" s="48" t="s">
        <v>50</v>
      </c>
      <c r="C51" s="10">
        <v>11797</v>
      </c>
      <c r="D51" s="10">
        <v>6797</v>
      </c>
      <c r="E51" s="10">
        <v>5000</v>
      </c>
      <c r="F51" s="10"/>
      <c r="G51" s="10"/>
      <c r="H51" s="10" t="s">
        <v>10</v>
      </c>
      <c r="I51" s="10"/>
    </row>
    <row r="52" spans="1:9">
      <c r="A52" s="47">
        <v>3225</v>
      </c>
      <c r="B52" s="48" t="s">
        <v>51</v>
      </c>
      <c r="C52" s="10">
        <v>10000</v>
      </c>
      <c r="D52" s="10">
        <v>5000</v>
      </c>
      <c r="E52" s="10" t="s">
        <v>10</v>
      </c>
      <c r="F52" s="10"/>
      <c r="G52" s="10">
        <v>5000</v>
      </c>
      <c r="H52" s="10" t="s">
        <v>10</v>
      </c>
      <c r="I52" s="10"/>
    </row>
    <row r="53" spans="1:9">
      <c r="A53" s="47">
        <v>3227</v>
      </c>
      <c r="B53" s="48" t="s">
        <v>52</v>
      </c>
      <c r="C53" s="10">
        <v>20000</v>
      </c>
      <c r="D53" s="10">
        <v>10000</v>
      </c>
      <c r="E53" s="10">
        <v>10000</v>
      </c>
      <c r="F53" s="10"/>
      <c r="G53" s="10"/>
      <c r="H53" s="10"/>
      <c r="I53" s="10"/>
    </row>
    <row r="54" spans="1:9">
      <c r="A54" s="49">
        <v>323</v>
      </c>
      <c r="B54" s="50" t="s">
        <v>53</v>
      </c>
      <c r="C54" s="51">
        <f>SUM(C55:C63)</f>
        <v>620400</v>
      </c>
      <c r="D54" s="51">
        <f t="shared" ref="D54:I54" si="3">SUM(D55:D63)</f>
        <v>238000</v>
      </c>
      <c r="E54" s="51">
        <f t="shared" si="3"/>
        <v>33000</v>
      </c>
      <c r="F54" s="51">
        <f t="shared" si="3"/>
        <v>500</v>
      </c>
      <c r="G54" s="51">
        <f t="shared" si="3"/>
        <v>348900</v>
      </c>
      <c r="H54" s="51">
        <f t="shared" si="3"/>
        <v>0</v>
      </c>
      <c r="I54" s="51">
        <f t="shared" si="3"/>
        <v>0</v>
      </c>
    </row>
    <row r="55" spans="1:9">
      <c r="A55" s="47">
        <v>3231</v>
      </c>
      <c r="B55" s="48" t="s">
        <v>54</v>
      </c>
      <c r="C55" s="10">
        <v>26000</v>
      </c>
      <c r="D55" s="10">
        <v>26000</v>
      </c>
      <c r="E55" s="10" t="s">
        <v>10</v>
      </c>
      <c r="F55" s="10"/>
      <c r="G55" s="10"/>
      <c r="H55" s="10"/>
      <c r="I55" s="10"/>
    </row>
    <row r="56" spans="1:9">
      <c r="A56" s="47">
        <v>3232</v>
      </c>
      <c r="B56" s="48" t="s">
        <v>55</v>
      </c>
      <c r="C56" s="10">
        <v>63000</v>
      </c>
      <c r="D56" s="10">
        <v>63000</v>
      </c>
      <c r="E56" s="10" t="s">
        <v>10</v>
      </c>
      <c r="F56" s="10"/>
      <c r="G56" s="10"/>
      <c r="H56" s="10" t="s">
        <v>10</v>
      </c>
      <c r="I56" s="10"/>
    </row>
    <row r="57" spans="1:9">
      <c r="A57" s="47">
        <v>3233</v>
      </c>
      <c r="B57" s="48" t="s">
        <v>56</v>
      </c>
      <c r="C57" s="10">
        <v>162400</v>
      </c>
      <c r="D57" s="10">
        <v>45000</v>
      </c>
      <c r="E57" s="10" t="s">
        <v>10</v>
      </c>
      <c r="F57" s="10"/>
      <c r="G57" s="10">
        <v>117400</v>
      </c>
      <c r="H57" s="10"/>
      <c r="I57" s="10"/>
    </row>
    <row r="58" spans="1:9">
      <c r="A58" s="47">
        <v>3234</v>
      </c>
      <c r="B58" s="48" t="s">
        <v>57</v>
      </c>
      <c r="C58" s="10">
        <v>3500</v>
      </c>
      <c r="D58" s="10">
        <v>3000</v>
      </c>
      <c r="E58" s="10" t="s">
        <v>10</v>
      </c>
      <c r="F58" s="10">
        <v>500</v>
      </c>
      <c r="G58" s="10"/>
      <c r="H58" s="10"/>
      <c r="I58" s="10"/>
    </row>
    <row r="59" spans="1:9">
      <c r="A59" s="47">
        <v>3235</v>
      </c>
      <c r="B59" s="48" t="s">
        <v>58</v>
      </c>
      <c r="C59" s="10">
        <v>124000</v>
      </c>
      <c r="D59" s="10">
        <v>16000</v>
      </c>
      <c r="E59" s="10">
        <v>33000</v>
      </c>
      <c r="F59" s="10"/>
      <c r="G59" s="10">
        <v>75000</v>
      </c>
      <c r="H59" s="10"/>
      <c r="I59" s="10"/>
    </row>
    <row r="60" spans="1:9">
      <c r="A60" s="47">
        <v>3236</v>
      </c>
      <c r="B60" s="48" t="s">
        <v>59</v>
      </c>
      <c r="C60" s="10">
        <v>0</v>
      </c>
      <c r="D60" s="10">
        <v>0</v>
      </c>
      <c r="E60" s="10" t="s">
        <v>10</v>
      </c>
      <c r="F60" s="10"/>
      <c r="G60" s="10"/>
      <c r="H60" s="10"/>
      <c r="I60" s="10"/>
    </row>
    <row r="61" spans="1:9">
      <c r="A61" s="47">
        <v>3237</v>
      </c>
      <c r="B61" s="48" t="s">
        <v>60</v>
      </c>
      <c r="C61" s="10">
        <v>216500</v>
      </c>
      <c r="D61" s="10">
        <v>70000</v>
      </c>
      <c r="E61" s="10">
        <v>0</v>
      </c>
      <c r="F61" s="10" t="s">
        <v>10</v>
      </c>
      <c r="G61" s="10">
        <v>146500</v>
      </c>
      <c r="H61" s="10" t="s">
        <v>10</v>
      </c>
      <c r="I61" s="10"/>
    </row>
    <row r="62" spans="1:9">
      <c r="A62" s="47">
        <v>3238</v>
      </c>
      <c r="B62" s="48" t="s">
        <v>61</v>
      </c>
      <c r="C62" s="10">
        <v>5000</v>
      </c>
      <c r="D62" s="10">
        <v>5000</v>
      </c>
      <c r="E62" s="10"/>
      <c r="F62" s="10"/>
      <c r="G62" s="10"/>
      <c r="H62" s="10"/>
      <c r="I62" s="10"/>
    </row>
    <row r="63" spans="1:9">
      <c r="A63" s="47">
        <v>3239</v>
      </c>
      <c r="B63" s="48" t="s">
        <v>62</v>
      </c>
      <c r="C63" s="10">
        <v>20000</v>
      </c>
      <c r="D63" s="10">
        <v>10000</v>
      </c>
      <c r="E63" s="10" t="s">
        <v>10</v>
      </c>
      <c r="F63" s="10"/>
      <c r="G63" s="10">
        <v>10000</v>
      </c>
      <c r="H63" s="10"/>
      <c r="I63" s="10"/>
    </row>
    <row r="64" spans="1:9">
      <c r="A64" s="49">
        <v>324</v>
      </c>
      <c r="B64" s="50" t="s">
        <v>63</v>
      </c>
      <c r="C64" s="51">
        <v>40984</v>
      </c>
      <c r="D64" s="51"/>
      <c r="E64" s="51"/>
      <c r="F64" s="51">
        <v>20984</v>
      </c>
      <c r="G64" s="51">
        <v>20000</v>
      </c>
      <c r="H64" s="51"/>
      <c r="I64" s="51"/>
    </row>
    <row r="65" spans="1:9">
      <c r="A65" s="47">
        <v>3241</v>
      </c>
      <c r="B65" s="48" t="s">
        <v>63</v>
      </c>
      <c r="C65" s="10">
        <v>40984</v>
      </c>
      <c r="D65" s="10">
        <v>0</v>
      </c>
      <c r="E65" s="10" t="s">
        <v>10</v>
      </c>
      <c r="F65" s="10">
        <v>20984</v>
      </c>
      <c r="G65" s="10">
        <v>20000</v>
      </c>
      <c r="H65" s="10"/>
      <c r="I65" s="10"/>
    </row>
    <row r="66" spans="1:9">
      <c r="A66" s="49">
        <v>329</v>
      </c>
      <c r="B66" s="50" t="s">
        <v>64</v>
      </c>
      <c r="C66" s="51">
        <f>SUM(C67:C72)</f>
        <v>153900</v>
      </c>
      <c r="D66" s="51">
        <f t="shared" ref="D66:I66" si="4">SUM(D67:D72)</f>
        <v>63900</v>
      </c>
      <c r="E66" s="51">
        <f t="shared" si="4"/>
        <v>63000</v>
      </c>
      <c r="F66" s="51">
        <f t="shared" si="4"/>
        <v>1000</v>
      </c>
      <c r="G66" s="51">
        <f t="shared" si="4"/>
        <v>26000</v>
      </c>
      <c r="H66" s="51">
        <f t="shared" si="4"/>
        <v>0</v>
      </c>
      <c r="I66" s="51">
        <f t="shared" si="4"/>
        <v>0</v>
      </c>
    </row>
    <row r="67" spans="1:9">
      <c r="A67" s="47">
        <v>3291</v>
      </c>
      <c r="B67" s="48" t="s">
        <v>65</v>
      </c>
      <c r="C67" s="10">
        <v>50000</v>
      </c>
      <c r="D67" s="10">
        <v>29000</v>
      </c>
      <c r="E67" s="10">
        <v>21000</v>
      </c>
      <c r="F67" s="10"/>
      <c r="G67" s="10"/>
      <c r="H67" s="10"/>
      <c r="I67" s="10"/>
    </row>
    <row r="68" spans="1:9">
      <c r="A68" s="47">
        <v>3292</v>
      </c>
      <c r="B68" s="48" t="s">
        <v>66</v>
      </c>
      <c r="C68" s="10">
        <v>50000</v>
      </c>
      <c r="D68" s="10">
        <v>30000</v>
      </c>
      <c r="E68" s="10">
        <v>10000</v>
      </c>
      <c r="F68" s="10"/>
      <c r="G68" s="10">
        <v>10000</v>
      </c>
      <c r="H68" s="10"/>
      <c r="I68" s="10">
        <v>0</v>
      </c>
    </row>
    <row r="69" spans="1:9">
      <c r="A69" s="47">
        <v>3293</v>
      </c>
      <c r="B69" s="48" t="s">
        <v>67</v>
      </c>
      <c r="C69" s="10">
        <v>25000</v>
      </c>
      <c r="D69" s="10">
        <v>0</v>
      </c>
      <c r="E69" s="10">
        <v>20000</v>
      </c>
      <c r="F69" s="10"/>
      <c r="G69" s="10">
        <v>5000</v>
      </c>
      <c r="H69" s="10"/>
      <c r="I69" s="10"/>
    </row>
    <row r="70" spans="1:9">
      <c r="A70" s="47">
        <v>3294</v>
      </c>
      <c r="B70" s="48" t="s">
        <v>68</v>
      </c>
      <c r="C70" s="10">
        <v>19700</v>
      </c>
      <c r="D70" s="10">
        <v>900</v>
      </c>
      <c r="E70" s="10">
        <v>7800</v>
      </c>
      <c r="F70" s="10"/>
      <c r="G70" s="10">
        <v>11000</v>
      </c>
      <c r="H70" s="10"/>
      <c r="I70" s="10"/>
    </row>
    <row r="71" spans="1:9">
      <c r="A71" s="47">
        <v>3295</v>
      </c>
      <c r="B71" s="48" t="s">
        <v>69</v>
      </c>
      <c r="C71" s="10">
        <v>4000</v>
      </c>
      <c r="D71" s="10">
        <v>2000</v>
      </c>
      <c r="E71" s="10">
        <v>2000</v>
      </c>
      <c r="F71" s="10"/>
      <c r="G71" s="10"/>
      <c r="H71" s="10"/>
      <c r="I71" s="10"/>
    </row>
    <row r="72" spans="1:9">
      <c r="A72" s="47">
        <v>3299</v>
      </c>
      <c r="B72" s="48" t="s">
        <v>70</v>
      </c>
      <c r="C72" s="10">
        <v>5200</v>
      </c>
      <c r="D72" s="10">
        <v>2000</v>
      </c>
      <c r="E72" s="10">
        <v>2200</v>
      </c>
      <c r="F72" s="10">
        <v>1000</v>
      </c>
      <c r="G72" s="10"/>
      <c r="H72" s="10"/>
      <c r="I72" s="10"/>
    </row>
    <row r="73" spans="1:9">
      <c r="A73" s="44">
        <v>34</v>
      </c>
      <c r="B73" s="44" t="s">
        <v>71</v>
      </c>
      <c r="C73" s="45">
        <v>3000</v>
      </c>
      <c r="D73" s="45">
        <v>2500</v>
      </c>
      <c r="E73" s="45">
        <v>0</v>
      </c>
      <c r="F73" s="45">
        <v>500</v>
      </c>
      <c r="G73" s="45">
        <v>0</v>
      </c>
      <c r="H73" s="45">
        <v>0</v>
      </c>
      <c r="I73" s="45">
        <v>0</v>
      </c>
    </row>
    <row r="74" spans="1:9">
      <c r="A74" s="44">
        <v>342</v>
      </c>
      <c r="B74" s="46" t="s">
        <v>72</v>
      </c>
      <c r="C74" s="45">
        <f>C75</f>
        <v>0</v>
      </c>
      <c r="D74" s="45">
        <f t="shared" ref="D74:I74" si="5">D75</f>
        <v>0</v>
      </c>
      <c r="E74" s="45">
        <f t="shared" si="5"/>
        <v>0</v>
      </c>
      <c r="F74" s="45">
        <f t="shared" si="5"/>
        <v>0</v>
      </c>
      <c r="G74" s="45">
        <f t="shared" si="5"/>
        <v>0</v>
      </c>
      <c r="H74" s="45">
        <f t="shared" si="5"/>
        <v>0</v>
      </c>
      <c r="I74" s="45">
        <f t="shared" si="5"/>
        <v>0</v>
      </c>
    </row>
    <row r="75" spans="1:9">
      <c r="A75" s="47">
        <v>3423</v>
      </c>
      <c r="B75" s="53" t="s">
        <v>72</v>
      </c>
      <c r="C75" s="10">
        <f>SUM(D75:I75)</f>
        <v>0</v>
      </c>
      <c r="D75" s="56">
        <v>0</v>
      </c>
      <c r="E75" s="45"/>
      <c r="F75" s="45"/>
      <c r="G75" s="45"/>
      <c r="H75" s="45"/>
      <c r="I75" s="45"/>
    </row>
    <row r="76" spans="1:9">
      <c r="A76" s="49">
        <v>343</v>
      </c>
      <c r="B76" s="55" t="s">
        <v>73</v>
      </c>
      <c r="C76" s="51">
        <f>SUM(C77:C80)</f>
        <v>3000</v>
      </c>
      <c r="D76" s="51">
        <f t="shared" ref="D76:I76" si="6">SUM(D77:D80)</f>
        <v>2500</v>
      </c>
      <c r="E76" s="51">
        <f t="shared" si="6"/>
        <v>0</v>
      </c>
      <c r="F76" s="51">
        <f t="shared" si="6"/>
        <v>500</v>
      </c>
      <c r="G76" s="51">
        <f t="shared" si="6"/>
        <v>0</v>
      </c>
      <c r="H76" s="51">
        <f t="shared" si="6"/>
        <v>0</v>
      </c>
      <c r="I76" s="51">
        <f t="shared" si="6"/>
        <v>0</v>
      </c>
    </row>
    <row r="77" spans="1:9">
      <c r="A77" s="47">
        <v>3431</v>
      </c>
      <c r="B77" s="48" t="s">
        <v>74</v>
      </c>
      <c r="C77" s="10">
        <v>3000</v>
      </c>
      <c r="D77" s="10">
        <v>2500</v>
      </c>
      <c r="E77" s="10"/>
      <c r="F77" s="10">
        <v>500</v>
      </c>
      <c r="G77" s="10"/>
      <c r="H77" s="10"/>
      <c r="I77" s="10"/>
    </row>
    <row r="78" spans="1:9">
      <c r="A78" s="47">
        <v>3432</v>
      </c>
      <c r="B78" s="48" t="s">
        <v>75</v>
      </c>
      <c r="C78" s="10">
        <f t="shared" ref="C78:C83" si="7">SUM(D78:I78)</f>
        <v>0</v>
      </c>
      <c r="D78" s="10"/>
      <c r="E78" s="10"/>
      <c r="F78" s="10"/>
      <c r="G78" s="10"/>
      <c r="H78" s="10"/>
      <c r="I78" s="10"/>
    </row>
    <row r="79" spans="1:9">
      <c r="A79" s="47">
        <v>3433</v>
      </c>
      <c r="B79" s="48" t="s">
        <v>76</v>
      </c>
      <c r="C79" s="10">
        <f t="shared" si="7"/>
        <v>0</v>
      </c>
      <c r="D79" s="10"/>
      <c r="E79" s="10"/>
      <c r="F79" s="10"/>
      <c r="G79" s="10"/>
      <c r="H79" s="10"/>
      <c r="I79" s="10"/>
    </row>
    <row r="80" spans="1:9">
      <c r="A80" s="47">
        <v>3434</v>
      </c>
      <c r="B80" s="48" t="s">
        <v>77</v>
      </c>
      <c r="C80" s="10">
        <f t="shared" si="7"/>
        <v>0</v>
      </c>
      <c r="D80" s="10"/>
      <c r="E80" s="10"/>
      <c r="F80" s="10"/>
      <c r="G80" s="10"/>
      <c r="H80" s="10"/>
      <c r="I80" s="10"/>
    </row>
    <row r="81" spans="1:9">
      <c r="A81" s="44">
        <v>41</v>
      </c>
      <c r="B81" s="44" t="s">
        <v>78</v>
      </c>
      <c r="C81" s="10">
        <f t="shared" si="7"/>
        <v>0</v>
      </c>
      <c r="D81" s="24">
        <f t="shared" ref="D81:I81" si="8">SUM(D82:D83)</f>
        <v>0</v>
      </c>
      <c r="E81" s="24">
        <f t="shared" si="8"/>
        <v>0</v>
      </c>
      <c r="F81" s="24">
        <f t="shared" si="8"/>
        <v>0</v>
      </c>
      <c r="G81" s="24">
        <f t="shared" si="8"/>
        <v>0</v>
      </c>
      <c r="H81" s="24">
        <f t="shared" si="8"/>
        <v>0</v>
      </c>
      <c r="I81" s="45">
        <f t="shared" si="8"/>
        <v>0</v>
      </c>
    </row>
    <row r="82" spans="1:9">
      <c r="A82" s="47">
        <v>411</v>
      </c>
      <c r="B82" s="48" t="s">
        <v>79</v>
      </c>
      <c r="C82" s="10">
        <v>0</v>
      </c>
      <c r="D82" s="11">
        <v>0</v>
      </c>
      <c r="E82" s="11">
        <v>0</v>
      </c>
      <c r="F82" s="11"/>
      <c r="G82" s="11"/>
      <c r="H82" s="11">
        <v>0</v>
      </c>
      <c r="I82" s="10"/>
    </row>
    <row r="83" spans="1:9">
      <c r="A83" s="47">
        <v>412</v>
      </c>
      <c r="B83" s="48" t="s">
        <v>80</v>
      </c>
      <c r="C83" s="10">
        <f t="shared" si="7"/>
        <v>0</v>
      </c>
      <c r="D83" s="11">
        <v>0</v>
      </c>
      <c r="E83" s="11"/>
      <c r="F83" s="11"/>
      <c r="G83" s="11"/>
      <c r="H83" s="11">
        <v>0</v>
      </c>
      <c r="I83" s="10"/>
    </row>
    <row r="84" spans="1:9">
      <c r="A84" s="44">
        <v>42</v>
      </c>
      <c r="B84" s="44" t="s">
        <v>81</v>
      </c>
      <c r="C84" s="45">
        <f>C85+C88+C95+C98+C101</f>
        <v>1857357</v>
      </c>
      <c r="D84" s="45">
        <f t="shared" ref="D84:I84" si="9">D85+D88+D95+D98+D101</f>
        <v>15000</v>
      </c>
      <c r="E84" s="45">
        <f t="shared" si="9"/>
        <v>20000</v>
      </c>
      <c r="F84" s="45">
        <f t="shared" si="9"/>
        <v>0</v>
      </c>
      <c r="G84" s="45">
        <f t="shared" si="9"/>
        <v>1822357</v>
      </c>
      <c r="H84" s="45">
        <f t="shared" si="9"/>
        <v>0</v>
      </c>
      <c r="I84" s="45">
        <f t="shared" si="9"/>
        <v>0</v>
      </c>
    </row>
    <row r="85" spans="1:9">
      <c r="A85" s="44">
        <v>421</v>
      </c>
      <c r="B85" s="46" t="s">
        <v>82</v>
      </c>
      <c r="C85" s="45">
        <f>C86+C87</f>
        <v>1021817</v>
      </c>
      <c r="D85" s="45">
        <f t="shared" ref="D85:I85" si="10">D86+D87</f>
        <v>15000</v>
      </c>
      <c r="E85" s="45">
        <f t="shared" si="10"/>
        <v>0</v>
      </c>
      <c r="F85" s="45">
        <f t="shared" si="10"/>
        <v>0</v>
      </c>
      <c r="G85" s="45">
        <f t="shared" si="10"/>
        <v>1006817</v>
      </c>
      <c r="H85" s="45">
        <f t="shared" si="10"/>
        <v>0</v>
      </c>
      <c r="I85" s="45">
        <f t="shared" si="10"/>
        <v>0</v>
      </c>
    </row>
    <row r="86" spans="1:9">
      <c r="A86" s="47">
        <v>4212</v>
      </c>
      <c r="B86" s="48" t="s">
        <v>82</v>
      </c>
      <c r="C86" s="10">
        <v>436987</v>
      </c>
      <c r="D86" s="11">
        <v>15000</v>
      </c>
      <c r="E86" s="11">
        <v>0</v>
      </c>
      <c r="F86" s="24"/>
      <c r="G86" s="57">
        <v>421987</v>
      </c>
      <c r="H86" s="11">
        <v>0</v>
      </c>
      <c r="I86" s="45">
        <v>0</v>
      </c>
    </row>
    <row r="87" spans="1:9">
      <c r="A87" s="47">
        <v>4214</v>
      </c>
      <c r="B87" s="48" t="s">
        <v>83</v>
      </c>
      <c r="C87" s="10">
        <v>584830</v>
      </c>
      <c r="D87" s="11">
        <v>0</v>
      </c>
      <c r="E87" s="11">
        <v>0</v>
      </c>
      <c r="F87" s="24"/>
      <c r="G87" s="57">
        <v>584830</v>
      </c>
      <c r="H87" s="11">
        <v>0</v>
      </c>
      <c r="I87" s="45">
        <v>0</v>
      </c>
    </row>
    <row r="88" spans="1:9">
      <c r="A88" s="49">
        <v>422</v>
      </c>
      <c r="B88" s="50" t="s">
        <v>84</v>
      </c>
      <c r="C88" s="51">
        <f>SUM(C89:C94)</f>
        <v>835540</v>
      </c>
      <c r="D88" s="51">
        <f t="shared" ref="D88:I88" si="11">SUM(D89:D94)</f>
        <v>0</v>
      </c>
      <c r="E88" s="51">
        <f t="shared" si="11"/>
        <v>20000</v>
      </c>
      <c r="F88" s="51">
        <f t="shared" si="11"/>
        <v>0</v>
      </c>
      <c r="G88" s="51">
        <f t="shared" si="11"/>
        <v>815540</v>
      </c>
      <c r="H88" s="51">
        <f t="shared" si="11"/>
        <v>0</v>
      </c>
      <c r="I88" s="51">
        <f t="shared" si="11"/>
        <v>0</v>
      </c>
    </row>
    <row r="89" spans="1:9">
      <c r="A89" s="47">
        <v>4221</v>
      </c>
      <c r="B89" s="48" t="s">
        <v>85</v>
      </c>
      <c r="C89" s="10">
        <v>468500</v>
      </c>
      <c r="D89" s="11">
        <v>0</v>
      </c>
      <c r="E89" s="11">
        <v>20000</v>
      </c>
      <c r="F89" s="24"/>
      <c r="G89" s="57">
        <v>448500</v>
      </c>
      <c r="H89" s="57">
        <v>0</v>
      </c>
      <c r="I89" s="45">
        <v>0</v>
      </c>
    </row>
    <row r="90" spans="1:9">
      <c r="A90" s="47">
        <v>4222</v>
      </c>
      <c r="B90" s="48" t="s">
        <v>86</v>
      </c>
      <c r="C90" s="10">
        <v>202000</v>
      </c>
      <c r="D90" s="11">
        <v>0</v>
      </c>
      <c r="E90" s="11">
        <v>0</v>
      </c>
      <c r="F90" s="24">
        <v>0</v>
      </c>
      <c r="G90" s="57">
        <v>202000</v>
      </c>
      <c r="H90" s="57">
        <v>0</v>
      </c>
      <c r="I90" s="45">
        <v>0</v>
      </c>
    </row>
    <row r="91" spans="1:9">
      <c r="A91" s="47">
        <v>4223</v>
      </c>
      <c r="B91" s="48" t="s">
        <v>87</v>
      </c>
      <c r="C91" s="10">
        <v>17900</v>
      </c>
      <c r="D91" s="11">
        <v>0</v>
      </c>
      <c r="E91" s="11">
        <v>0</v>
      </c>
      <c r="F91" s="24">
        <v>0</v>
      </c>
      <c r="G91" s="57">
        <v>17900</v>
      </c>
      <c r="H91" s="57">
        <v>0</v>
      </c>
      <c r="I91" s="45">
        <v>0</v>
      </c>
    </row>
    <row r="92" spans="1:9">
      <c r="A92" s="47">
        <v>4225</v>
      </c>
      <c r="B92" s="48" t="s">
        <v>88</v>
      </c>
      <c r="C92" s="10">
        <v>50000</v>
      </c>
      <c r="D92" s="11">
        <v>0</v>
      </c>
      <c r="E92" s="11">
        <v>0</v>
      </c>
      <c r="F92" s="24">
        <v>0</v>
      </c>
      <c r="G92" s="57">
        <v>50000</v>
      </c>
      <c r="H92" s="57">
        <v>0</v>
      </c>
      <c r="I92" s="45">
        <v>0</v>
      </c>
    </row>
    <row r="93" spans="1:9">
      <c r="A93" s="47">
        <v>4226</v>
      </c>
      <c r="B93" s="48" t="s">
        <v>89</v>
      </c>
      <c r="C93" s="10">
        <v>38500</v>
      </c>
      <c r="D93" s="11">
        <v>0</v>
      </c>
      <c r="E93" s="11">
        <v>0</v>
      </c>
      <c r="F93" s="24">
        <v>0</v>
      </c>
      <c r="G93" s="57">
        <v>38500</v>
      </c>
      <c r="H93" s="57">
        <v>0</v>
      </c>
      <c r="I93" s="45">
        <v>0</v>
      </c>
    </row>
    <row r="94" spans="1:9">
      <c r="A94" s="47">
        <v>4227</v>
      </c>
      <c r="B94" s="48" t="s">
        <v>90</v>
      </c>
      <c r="C94" s="10">
        <v>58640</v>
      </c>
      <c r="D94" s="11">
        <v>0</v>
      </c>
      <c r="E94" s="11">
        <v>0</v>
      </c>
      <c r="F94" s="24">
        <v>0</v>
      </c>
      <c r="G94" s="57">
        <v>58640</v>
      </c>
      <c r="H94" s="57">
        <v>0</v>
      </c>
      <c r="I94" s="45">
        <v>0</v>
      </c>
    </row>
    <row r="95" spans="1:9">
      <c r="A95" s="49">
        <v>423</v>
      </c>
      <c r="B95" s="50" t="s">
        <v>91</v>
      </c>
      <c r="C95" s="51">
        <f>C96+C97</f>
        <v>0</v>
      </c>
      <c r="D95" s="51">
        <f t="shared" ref="D95:I95" si="12">D96+D97</f>
        <v>0</v>
      </c>
      <c r="E95" s="51">
        <f t="shared" si="12"/>
        <v>0</v>
      </c>
      <c r="F95" s="51">
        <f t="shared" si="12"/>
        <v>0</v>
      </c>
      <c r="G95" s="51">
        <f t="shared" si="12"/>
        <v>0</v>
      </c>
      <c r="H95" s="51">
        <f t="shared" si="12"/>
        <v>0</v>
      </c>
      <c r="I95" s="51">
        <f t="shared" si="12"/>
        <v>0</v>
      </c>
    </row>
    <row r="96" spans="1:9">
      <c r="A96" s="47">
        <v>4231</v>
      </c>
      <c r="B96" s="48" t="s">
        <v>92</v>
      </c>
      <c r="C96" s="10">
        <v>0</v>
      </c>
      <c r="D96" s="24">
        <v>0</v>
      </c>
      <c r="E96" s="24">
        <v>0</v>
      </c>
      <c r="F96" s="24"/>
      <c r="G96" s="24"/>
      <c r="H96" s="24"/>
      <c r="I96" s="56">
        <v>0</v>
      </c>
    </row>
    <row r="97" spans="1:9">
      <c r="A97" s="47">
        <v>4233</v>
      </c>
      <c r="B97" s="48" t="s">
        <v>93</v>
      </c>
      <c r="C97" s="10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56">
        <v>0</v>
      </c>
    </row>
    <row r="98" spans="1:9">
      <c r="A98" s="49">
        <v>424</v>
      </c>
      <c r="B98" s="50" t="s">
        <v>94</v>
      </c>
      <c r="C98" s="10">
        <f>C99+C100</f>
        <v>0</v>
      </c>
      <c r="D98" s="10">
        <f t="shared" ref="D98:I98" si="13">D99+D100</f>
        <v>0</v>
      </c>
      <c r="E98" s="10">
        <f t="shared" si="13"/>
        <v>0</v>
      </c>
      <c r="F98" s="10">
        <f t="shared" si="13"/>
        <v>0</v>
      </c>
      <c r="G98" s="10">
        <f t="shared" si="13"/>
        <v>0</v>
      </c>
      <c r="H98" s="10">
        <f t="shared" si="13"/>
        <v>0</v>
      </c>
      <c r="I98" s="10">
        <f t="shared" si="13"/>
        <v>0</v>
      </c>
    </row>
    <row r="99" spans="1:9">
      <c r="A99" s="47">
        <v>4241</v>
      </c>
      <c r="B99" s="48" t="s">
        <v>94</v>
      </c>
      <c r="C99" s="10">
        <f>SUM(D99:I99)</f>
        <v>0</v>
      </c>
      <c r="D99" s="24"/>
      <c r="E99" s="24"/>
      <c r="F99" s="24"/>
      <c r="G99" s="24"/>
      <c r="H99" s="24"/>
      <c r="I99" s="45"/>
    </row>
    <row r="100" spans="1:9">
      <c r="A100" s="47">
        <v>4242</v>
      </c>
      <c r="B100" s="48" t="s">
        <v>95</v>
      </c>
      <c r="C100" s="10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45">
        <v>0</v>
      </c>
    </row>
    <row r="101" spans="1:9">
      <c r="A101" s="49">
        <v>426</v>
      </c>
      <c r="B101" s="50" t="s">
        <v>96</v>
      </c>
      <c r="C101" s="10">
        <f>C102+C103</f>
        <v>0</v>
      </c>
      <c r="D101" s="10">
        <f t="shared" ref="D101:I101" si="14">D102+D103</f>
        <v>0</v>
      </c>
      <c r="E101" s="10">
        <f t="shared" si="14"/>
        <v>0</v>
      </c>
      <c r="F101" s="10">
        <f t="shared" si="14"/>
        <v>0</v>
      </c>
      <c r="G101" s="10">
        <f t="shared" si="14"/>
        <v>0</v>
      </c>
      <c r="H101" s="10">
        <f t="shared" si="14"/>
        <v>0</v>
      </c>
      <c r="I101" s="10">
        <f t="shared" si="14"/>
        <v>0</v>
      </c>
    </row>
    <row r="102" spans="1:9">
      <c r="A102" s="47">
        <v>4262</v>
      </c>
      <c r="B102" s="53" t="s">
        <v>97</v>
      </c>
      <c r="C102" s="10">
        <f>SUM(D102:I102)</f>
        <v>0</v>
      </c>
      <c r="D102" s="11"/>
      <c r="E102" s="11"/>
      <c r="F102" s="11"/>
      <c r="G102" s="11"/>
      <c r="H102" s="11"/>
      <c r="I102" s="10"/>
    </row>
    <row r="103" spans="1:9">
      <c r="A103" s="47">
        <v>4263</v>
      </c>
      <c r="B103" s="48" t="s">
        <v>98</v>
      </c>
      <c r="C103" s="10">
        <v>0</v>
      </c>
      <c r="D103" s="11">
        <v>0</v>
      </c>
      <c r="E103" s="11">
        <v>0</v>
      </c>
      <c r="F103" s="11"/>
      <c r="G103" s="11">
        <v>0</v>
      </c>
      <c r="H103" s="11">
        <v>0</v>
      </c>
      <c r="I103" s="10"/>
    </row>
    <row r="104" spans="1:9">
      <c r="A104" s="49">
        <v>43</v>
      </c>
      <c r="B104" s="50" t="s">
        <v>99</v>
      </c>
      <c r="C104" s="10">
        <f>SUM(D104:I104)</f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0">
        <v>0</v>
      </c>
    </row>
    <row r="105" spans="1:9">
      <c r="A105" s="47">
        <v>4312</v>
      </c>
      <c r="B105" s="48" t="s">
        <v>100</v>
      </c>
      <c r="C105" s="10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0">
        <v>0</v>
      </c>
    </row>
    <row r="106" spans="1:9">
      <c r="A106" s="44">
        <v>45</v>
      </c>
      <c r="B106" s="58" t="s">
        <v>101</v>
      </c>
      <c r="C106" s="45">
        <f>C107</f>
        <v>318405</v>
      </c>
      <c r="D106" s="24">
        <f t="shared" ref="D106:I106" si="15">SUM(D108:D110)</f>
        <v>15000</v>
      </c>
      <c r="E106" s="24">
        <f t="shared" si="15"/>
        <v>20000</v>
      </c>
      <c r="F106" s="24">
        <f t="shared" si="15"/>
        <v>0</v>
      </c>
      <c r="G106" s="24">
        <f t="shared" si="15"/>
        <v>283405</v>
      </c>
      <c r="H106" s="24">
        <f t="shared" si="15"/>
        <v>0</v>
      </c>
      <c r="I106" s="45">
        <f t="shared" si="15"/>
        <v>0</v>
      </c>
    </row>
    <row r="107" spans="1:9">
      <c r="A107" s="44">
        <v>451</v>
      </c>
      <c r="B107" s="58" t="s">
        <v>102</v>
      </c>
      <c r="C107" s="45">
        <f>C108</f>
        <v>318405</v>
      </c>
      <c r="D107" s="45">
        <f t="shared" ref="D107:I107" si="16">D108</f>
        <v>15000</v>
      </c>
      <c r="E107" s="45">
        <f t="shared" si="16"/>
        <v>20000</v>
      </c>
      <c r="F107" s="45">
        <f t="shared" si="16"/>
        <v>0</v>
      </c>
      <c r="G107" s="45">
        <f t="shared" si="16"/>
        <v>283405</v>
      </c>
      <c r="H107" s="45">
        <f t="shared" si="16"/>
        <v>0</v>
      </c>
      <c r="I107" s="45">
        <f t="shared" si="16"/>
        <v>0</v>
      </c>
    </row>
    <row r="108" spans="1:9">
      <c r="A108" s="47">
        <v>4511</v>
      </c>
      <c r="B108" s="48" t="s">
        <v>103</v>
      </c>
      <c r="C108" s="10">
        <v>318405</v>
      </c>
      <c r="D108" s="11">
        <v>15000</v>
      </c>
      <c r="E108" s="11">
        <v>20000</v>
      </c>
      <c r="F108" s="11"/>
      <c r="G108" s="11">
        <v>283405</v>
      </c>
      <c r="H108" s="11"/>
      <c r="I108" s="10"/>
    </row>
    <row r="109" spans="1:9">
      <c r="A109" s="47">
        <v>4521</v>
      </c>
      <c r="B109" s="48" t="s">
        <v>104</v>
      </c>
      <c r="C109" s="10">
        <f>SUM(D109:I109)</f>
        <v>0</v>
      </c>
      <c r="D109" s="11">
        <v>0</v>
      </c>
      <c r="E109" s="11"/>
      <c r="F109" s="11"/>
      <c r="G109" s="11"/>
      <c r="H109" s="11"/>
      <c r="I109" s="10"/>
    </row>
    <row r="110" spans="1:9">
      <c r="A110" s="47">
        <v>4531</v>
      </c>
      <c r="B110" s="48" t="s">
        <v>105</v>
      </c>
      <c r="C110" s="10">
        <f>SUM(D110:I110)</f>
        <v>0</v>
      </c>
      <c r="D110" s="11">
        <v>0</v>
      </c>
      <c r="E110" s="11"/>
      <c r="F110" s="11"/>
      <c r="G110" s="11"/>
      <c r="H110" s="11"/>
      <c r="I110" s="10"/>
    </row>
    <row r="111" spans="1:9">
      <c r="A111" s="47"/>
      <c r="B111" s="48"/>
      <c r="C111" s="10">
        <f>SUM(D111:I111)</f>
        <v>0</v>
      </c>
      <c r="D111" s="10"/>
      <c r="E111" s="10"/>
      <c r="F111" s="10"/>
      <c r="G111" s="10"/>
      <c r="H111" s="10"/>
      <c r="I111" s="10"/>
    </row>
    <row r="112" spans="1:9">
      <c r="A112" s="47"/>
      <c r="B112" s="48"/>
      <c r="C112" s="10">
        <f>SUM(D112:I112)</f>
        <v>0</v>
      </c>
      <c r="D112" s="10"/>
      <c r="E112" s="10"/>
      <c r="F112" s="10"/>
      <c r="G112" s="10"/>
      <c r="H112" s="10"/>
      <c r="I112" s="10"/>
    </row>
    <row r="113" spans="1:9">
      <c r="A113" s="47"/>
      <c r="B113" s="48"/>
      <c r="C113" s="10">
        <f>SUM(D113:I113)</f>
        <v>0</v>
      </c>
      <c r="D113" s="10"/>
      <c r="E113" s="10"/>
      <c r="F113" s="10"/>
      <c r="G113" s="10"/>
      <c r="H113" s="10"/>
      <c r="I113" s="10"/>
    </row>
    <row r="114" spans="1:9">
      <c r="A114" s="47"/>
      <c r="B114" s="59" t="s">
        <v>106</v>
      </c>
      <c r="C114" s="45">
        <f>C33+C41+C73+C84+C106</f>
        <v>4563653</v>
      </c>
      <c r="D114" s="45">
        <f t="shared" ref="D114:I114" si="17">D33+D41+D73+D81+D84+D106</f>
        <v>1848000</v>
      </c>
      <c r="E114" s="45">
        <f t="shared" si="17"/>
        <v>175000</v>
      </c>
      <c r="F114" s="45">
        <f t="shared" si="17"/>
        <v>22984</v>
      </c>
      <c r="G114" s="45">
        <f t="shared" si="17"/>
        <v>2517669</v>
      </c>
      <c r="H114" s="45">
        <f t="shared" si="17"/>
        <v>0</v>
      </c>
      <c r="I114" s="45">
        <f t="shared" si="17"/>
        <v>0</v>
      </c>
    </row>
    <row r="115" spans="1:9">
      <c r="A115" s="8"/>
      <c r="B115" s="58"/>
      <c r="C115" s="45"/>
      <c r="D115" s="45"/>
      <c r="E115" s="45"/>
      <c r="F115" s="45"/>
      <c r="G115" s="45"/>
      <c r="H115" s="45"/>
      <c r="I115" s="45"/>
    </row>
    <row r="116" spans="1:9" ht="15.75">
      <c r="A116" s="60"/>
      <c r="B116" s="61"/>
      <c r="C116" s="4"/>
      <c r="D116" s="4"/>
      <c r="E116" s="4"/>
      <c r="F116" s="4"/>
      <c r="G116" s="4"/>
      <c r="H116" s="4"/>
      <c r="I116" s="4"/>
    </row>
    <row r="117" spans="1:9">
      <c r="A117" s="72" t="s">
        <v>10</v>
      </c>
      <c r="B117" s="73"/>
      <c r="C117" s="74"/>
      <c r="D117" s="74"/>
      <c r="E117" s="74"/>
      <c r="F117" s="74"/>
      <c r="G117" s="74"/>
      <c r="H117" s="74"/>
      <c r="I117" s="74"/>
    </row>
  </sheetData>
  <mergeCells count="19">
    <mergeCell ref="A117:I117"/>
    <mergeCell ref="A21:B21"/>
    <mergeCell ref="A25:B25"/>
    <mergeCell ref="A26:B26"/>
    <mergeCell ref="A28:I28"/>
    <mergeCell ref="A30:D30"/>
    <mergeCell ref="E31:F31"/>
    <mergeCell ref="A20:B20"/>
    <mergeCell ref="A5:B5"/>
    <mergeCell ref="A6:B6"/>
    <mergeCell ref="A7:B7"/>
    <mergeCell ref="A8:B8"/>
    <mergeCell ref="A9:B9"/>
    <mergeCell ref="A10:B10"/>
    <mergeCell ref="A11:B11"/>
    <mergeCell ref="A14:B14"/>
    <mergeCell ref="A15:B15"/>
    <mergeCell ref="A18:B18"/>
    <mergeCell ref="A19:B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2015</vt:lpstr>
      <vt:lpstr>List2</vt:lpstr>
      <vt:lpstr>List3</vt:lpstr>
    </vt:vector>
  </TitlesOfParts>
  <Company>Park prirode Papuk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2014-12-17T06:07:37Z</cp:lastPrinted>
  <dcterms:created xsi:type="dcterms:W3CDTF">2014-12-16T12:33:25Z</dcterms:created>
  <dcterms:modified xsi:type="dcterms:W3CDTF">2014-12-17T06:09:29Z</dcterms:modified>
</cp:coreProperties>
</file>